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10365" activeTab="0"/>
  </bookViews>
  <sheets>
    <sheet name="R-par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<sst xmlns="http://schemas.openxmlformats.org/spreadsheetml/2006/main" count="31" uniqueCount="29">
  <si>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E12</t>
  </si>
  <si>
    <t>E24</t>
  </si>
  <si>
    <t xml:space="preserve">Valeur à placer en parrallèle à la valeur possèdée : </t>
  </si>
  <si>
    <t>Arrondi inférieur :</t>
  </si>
  <si>
    <t>Arrondi supérieur :</t>
  </si>
  <si>
    <t xml:space="preserve">J'entre la valeur recherchée (en Ohms) ici : </t>
  </si>
  <si>
    <t xml:space="preserve">Et celle possédée (en Ohms) ici : </t>
  </si>
  <si>
    <t>▼</t>
  </si>
  <si>
    <r>
      <t xml:space="preserve">ou dans la série </t>
    </r>
    <r>
      <rPr>
        <b/>
        <sz val="14"/>
        <color indexed="15"/>
        <rFont val="Arial"/>
        <family val="2"/>
      </rPr>
      <t>E24</t>
    </r>
    <r>
      <rPr>
        <b/>
        <sz val="10"/>
        <color indexed="15"/>
        <rFont val="Arial"/>
        <family val="2"/>
      </rPr>
      <t xml:space="preserve">  :</t>
    </r>
  </si>
  <si>
    <r>
      <t xml:space="preserve">Dans la série </t>
    </r>
    <r>
      <rPr>
        <b/>
        <sz val="14"/>
        <color indexed="15"/>
        <rFont val="Arial"/>
        <family val="2"/>
      </rPr>
      <t>E12</t>
    </r>
    <r>
      <rPr>
        <b/>
        <sz val="10"/>
        <color indexed="15"/>
        <rFont val="Arial"/>
        <family val="2"/>
      </rPr>
      <t xml:space="preserve">  :</t>
    </r>
  </si>
  <si>
    <t>SOIT :</t>
  </si>
  <si>
    <t>Noir</t>
  </si>
  <si>
    <t>Brun</t>
  </si>
  <si>
    <t>Rouge</t>
  </si>
  <si>
    <t>Jaune</t>
  </si>
  <si>
    <t>Vert</t>
  </si>
  <si>
    <t>Bleu</t>
  </si>
  <si>
    <t>Violet</t>
  </si>
  <si>
    <t>Gris</t>
  </si>
  <si>
    <t>Blanc</t>
  </si>
  <si>
    <t>J'ai besoin d'une résistance d'une certaine valeur !  Bien entendu, :-) je ne possède pas cette valeur, mais je voudrais l'approcher par la mise en parallèle de 2 résistances.</t>
  </si>
  <si>
    <t>Problématique :</t>
  </si>
  <si>
    <t xml:space="preserve">La Solution :  </t>
  </si>
  <si>
    <r>
      <t>O</t>
    </r>
    <r>
      <rPr>
        <sz val="10"/>
        <rFont val="Arial"/>
        <family val="2"/>
      </rPr>
      <t>range</t>
    </r>
  </si>
  <si>
    <t>Bague 1</t>
  </si>
  <si>
    <t>Bague 2</t>
  </si>
  <si>
    <t>Bague 3</t>
  </si>
  <si>
    <r>
      <t>1</t>
    </r>
    <r>
      <rPr>
        <b/>
        <sz val="10"/>
        <color indexed="47"/>
        <rFont val="Arial"/>
        <family val="2"/>
      </rPr>
      <t xml:space="preserve"> </t>
    </r>
    <r>
      <rPr>
        <sz val="10"/>
        <color indexed="47"/>
        <rFont val="Arial"/>
        <family val="2"/>
      </rPr>
      <t>Il s'agit de pur calculs; La tolérance du composant n'est pas prise en compte, et seule la mesure précise pourra donner une indication exacte de la valeur obtenue</t>
    </r>
  </si>
  <si>
    <r>
      <t>Pour obtenir une résistance équivalente</t>
    </r>
    <r>
      <rPr>
        <b/>
        <vertAlign val="superscript"/>
        <sz val="14"/>
        <color indexed="41"/>
        <rFont val="Arial"/>
        <family val="2"/>
      </rPr>
      <t>1</t>
    </r>
    <r>
      <rPr>
        <b/>
        <sz val="10"/>
        <color indexed="47"/>
        <rFont val="Arial"/>
        <family val="2"/>
      </rPr>
      <t xml:space="preserve"> de :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</si>
</sst>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Ω&quot;"/>
    <numFmt numFmtId="173" formatCode="0&quot; Ω&quot;"/>
    <numFmt numFmtId="174" formatCode="0.0&quot; kΩ&quot;"/>
    <numFmt numFmtId="175" formatCode="0&quot; kΩ&quot;"/>
    <numFmt numFmtId="176" formatCode="0.0&quot; MΩ&quot;"/>
    <numFmt numFmtId="177" formatCode="0.0&quot; Ω&quot;"/>
    <numFmt numFmtId="178" formatCode="#,##0.0&quot; Ω&quot;"/>
    <numFmt numFmtId="179" formatCode="#,##0.00&quot; Ω&quot;"/>
    <numFmt numFmtId="180" formatCode="0.0"/>
    <numFmt numFmtId="181" formatCode="0.00;[Red]0.00"/>
    <numFmt numFmtId="182" formatCode="&quot;Vrai&quot;;&quot;Vrai&quot;;&quot;Faux&quot;"/>
    <numFmt numFmtId="183" formatCode="&quot;Actif&quot;;&quot;Actif&quot;;&quot;Inactif&quot;"/>
  </numFmts>
  <fonts count="23">
    <font>
      <sz val="10"/>
      <name val="Arial"/>
      <family val="0"/>
    </font>
    <font>
      <b/>
      <sz val="10"/>
      <color indexed="4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2"/>
      <color indexed="47"/>
      <name val="Arial"/>
      <family val="2"/>
    </font>
    <font>
      <sz val="10"/>
      <color indexed="47"/>
      <name val="Arial"/>
      <family val="2"/>
    </font>
    <font>
      <b/>
      <sz val="10"/>
      <color indexed="12"/>
      <name val="Arial"/>
      <family val="2"/>
    </font>
    <font>
      <b/>
      <sz val="10"/>
      <color indexed="15"/>
      <name val="Arial"/>
      <family val="2"/>
    </font>
    <font>
      <b/>
      <i/>
      <sz val="10"/>
      <color indexed="47"/>
      <name val="Arial"/>
      <family val="2"/>
    </font>
    <font>
      <b/>
      <sz val="10"/>
      <color indexed="48"/>
      <name val="Arial"/>
      <family val="2"/>
    </font>
    <font>
      <b/>
      <i/>
      <sz val="10"/>
      <color indexed="43"/>
      <name val="Arial"/>
      <family val="2"/>
    </font>
    <font>
      <b/>
      <sz val="12"/>
      <color indexed="48"/>
      <name val="Arial"/>
      <family val="2"/>
    </font>
    <font>
      <sz val="12"/>
      <name val="Arial"/>
      <family val="2"/>
    </font>
    <font>
      <b/>
      <sz val="14"/>
      <color indexed="15"/>
      <name val="Arial"/>
      <family val="2"/>
    </font>
    <font>
      <b/>
      <sz val="10"/>
      <color indexed="8"/>
      <name val="Arial"/>
      <family val="2"/>
    </font>
    <font>
      <b/>
      <i/>
      <sz val="12"/>
      <color indexed="47"/>
      <name val="Arial"/>
      <family val="2"/>
    </font>
    <font>
      <b/>
      <sz val="16"/>
      <color indexed="47"/>
      <name val="Arial"/>
      <family val="2"/>
    </font>
    <font>
      <b/>
      <i/>
      <sz val="12"/>
      <color indexed="15"/>
      <name val="Arial"/>
      <family val="2"/>
    </font>
    <font>
      <b/>
      <sz val="11"/>
      <color indexed="10"/>
      <name val="Arial"/>
      <family val="2"/>
    </font>
    <font>
      <b/>
      <vertAlign val="superscript"/>
      <sz val="14"/>
      <color indexed="47"/>
      <name val="Arial"/>
      <family val="2"/>
    </font>
    <font>
      <b/>
      <vertAlign val="superscript"/>
      <sz val="14"/>
      <color indexed="4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47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172" fontId="0" fillId="2" borderId="0" xfId="0" applyNumberFormat="1" applyFont="1" applyFill="1" applyBorder="1" applyAlignment="1">
      <alignment horizontal="right"/>
    </xf>
    <xf numFmtId="178" fontId="0" fillId="2" borderId="0" xfId="0" applyNumberFormat="1" applyFont="1" applyFill="1" applyBorder="1" applyAlignment="1">
      <alignment horizontal="right"/>
    </xf>
    <xf numFmtId="172" fontId="3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17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justify" vertical="top" wrapText="1"/>
    </xf>
    <xf numFmtId="0" fontId="0" fillId="2" borderId="0" xfId="0" applyFont="1" applyFill="1" applyAlignment="1">
      <alignment horizontal="right"/>
    </xf>
    <xf numFmtId="178" fontId="0" fillId="2" borderId="0" xfId="0" applyNumberFormat="1" applyFont="1" applyFill="1" applyAlignment="1">
      <alignment horizontal="right"/>
    </xf>
    <xf numFmtId="0" fontId="14" fillId="2" borderId="0" xfId="0" applyFont="1" applyFill="1" applyBorder="1" applyAlignment="1">
      <alignment/>
    </xf>
    <xf numFmtId="0" fontId="21" fillId="2" borderId="0" xfId="0" applyFont="1" applyFill="1" applyBorder="1" applyAlignment="1">
      <alignment horizontal="justify" vertical="center" wrapText="1"/>
    </xf>
    <xf numFmtId="177" fontId="11" fillId="3" borderId="0" xfId="0" applyNumberFormat="1" applyFont="1" applyFill="1" applyBorder="1" applyAlignment="1">
      <alignment horizontal="right" vertical="center"/>
    </xf>
    <xf numFmtId="0" fontId="19" fillId="2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 wrapText="1"/>
    </xf>
    <xf numFmtId="0" fontId="1" fillId="2" borderId="0" xfId="0" applyFont="1" applyFill="1" applyBorder="1" applyAlignment="1">
      <alignment horizontal="justify" vertical="top" wrapText="1"/>
    </xf>
    <xf numFmtId="0" fontId="1" fillId="2" borderId="0" xfId="0" applyFont="1" applyFill="1" applyBorder="1" applyAlignment="1">
      <alignment horizontal="right" vertical="center"/>
    </xf>
    <xf numFmtId="172" fontId="2" fillId="0" borderId="0" xfId="0" applyNumberFormat="1" applyFont="1" applyFill="1" applyBorder="1" applyAlignment="1" applyProtection="1">
      <alignment horizontal="right" vertical="center"/>
      <protection locked="0"/>
    </xf>
    <xf numFmtId="0" fontId="16" fillId="3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172" fontId="5" fillId="4" borderId="0" xfId="0" applyNumberFormat="1" applyFont="1" applyFill="1" applyBorder="1" applyAlignment="1">
      <alignment horizontal="right" vertical="center"/>
    </xf>
    <xf numFmtId="172" fontId="13" fillId="3" borderId="0" xfId="0" applyNumberFormat="1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justify" vertical="center" wrapText="1"/>
    </xf>
    <xf numFmtId="0" fontId="21" fillId="2" borderId="0" xfId="0" applyFont="1" applyFill="1" applyBorder="1" applyAlignment="1">
      <alignment horizontal="justify" vertical="center" wrapText="1"/>
    </xf>
    <xf numFmtId="177" fontId="8" fillId="4" borderId="0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index.html" TargetMode="External" /><Relationship Id="rId3" Type="http://schemas.openxmlformats.org/officeDocument/2006/relationships/hyperlink" Target="index.html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Calculs.htm" TargetMode="External" /><Relationship Id="rId6" Type="http://schemas.openxmlformats.org/officeDocument/2006/relationships/hyperlink" Target="Calculs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0</xdr:rowOff>
    </xdr:from>
    <xdr:to>
      <xdr:col>2</xdr:col>
      <xdr:colOff>533400</xdr:colOff>
      <xdr:row>2</xdr:row>
      <xdr:rowOff>123825</xdr:rowOff>
    </xdr:to>
    <xdr:pic>
      <xdr:nvPicPr>
        <xdr:cNvPr id="1" name="Picture 17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524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</xdr:row>
      <xdr:rowOff>0</xdr:rowOff>
    </xdr:from>
    <xdr:to>
      <xdr:col>4</xdr:col>
      <xdr:colOff>695325</xdr:colOff>
      <xdr:row>2</xdr:row>
      <xdr:rowOff>123825</xdr:rowOff>
    </xdr:to>
    <xdr:pic>
      <xdr:nvPicPr>
        <xdr:cNvPr id="2" name="Picture 18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33575" y="104775"/>
          <a:ext cx="1524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A169"/>
  <sheetViews>
    <sheetView tabSelected="1" workbookViewId="0" topLeftCell="A4">
      <selection activeCell="J24" sqref="J24"/>
    </sheetView>
  </sheetViews>
  <sheetFormatPr defaultColWidth="11.421875" defaultRowHeight="12.75"/>
  <cols>
    <col min="1" max="1" width="1.57421875" style="2" customWidth="1"/>
    <col min="2" max="2" width="15.57421875" style="2" customWidth="1"/>
    <col min="3" max="3" width="9.421875" style="2" customWidth="1"/>
    <col min="4" max="4" width="14.8515625" style="2" customWidth="1"/>
    <col min="5" max="7" width="14.57421875" style="2" customWidth="1"/>
    <col min="8" max="8" width="2.00390625" style="2" customWidth="1"/>
    <col min="9" max="9" width="13.7109375" style="2" customWidth="1"/>
    <col min="10" max="10" width="16.8515625" style="2" customWidth="1"/>
    <col min="11" max="11" width="11.140625" style="3" bestFit="1" customWidth="1"/>
    <col min="12" max="12" width="12.7109375" style="1" customWidth="1"/>
    <col min="13" max="16384" width="11.421875" style="2" customWidth="1"/>
  </cols>
  <sheetData>
    <row r="1" spans="1:27" ht="8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10" t="s">
        <v>0</v>
      </c>
      <c r="L1" s="17" t="s">
        <v>1</v>
      </c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.75">
      <c r="A2" s="7"/>
      <c r="B2" s="7"/>
      <c r="C2" s="7"/>
      <c r="D2" s="7"/>
      <c r="E2" s="7"/>
      <c r="F2" s="7"/>
      <c r="G2" s="7"/>
      <c r="H2" s="7"/>
      <c r="I2" s="7"/>
      <c r="J2" s="7"/>
      <c r="K2" s="11">
        <v>1</v>
      </c>
      <c r="L2" s="18">
        <v>1</v>
      </c>
      <c r="M2" s="7">
        <v>0</v>
      </c>
      <c r="N2" s="7" t="s">
        <v>11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2.75">
      <c r="A3" s="7"/>
      <c r="B3" s="7"/>
      <c r="C3" s="7"/>
      <c r="D3" s="7"/>
      <c r="E3" s="7"/>
      <c r="F3" s="7"/>
      <c r="G3" s="7"/>
      <c r="H3" s="7"/>
      <c r="I3" s="7"/>
      <c r="J3" s="7"/>
      <c r="K3" s="11">
        <v>1.2</v>
      </c>
      <c r="L3" s="18">
        <v>1.1</v>
      </c>
      <c r="M3" s="7">
        <v>1</v>
      </c>
      <c r="N3" s="7" t="s">
        <v>12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2.75" customHeight="1">
      <c r="A4" s="7"/>
      <c r="B4" s="22" t="s">
        <v>21</v>
      </c>
      <c r="C4" s="22"/>
      <c r="D4" s="24" t="s">
        <v>20</v>
      </c>
      <c r="E4" s="25"/>
      <c r="F4" s="25"/>
      <c r="G4" s="25"/>
      <c r="H4" s="25"/>
      <c r="I4" s="25"/>
      <c r="J4" s="4"/>
      <c r="K4" s="11">
        <v>1.5</v>
      </c>
      <c r="L4" s="18">
        <v>1.2</v>
      </c>
      <c r="M4" s="7">
        <v>2</v>
      </c>
      <c r="N4" s="7" t="s">
        <v>13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2" customHeight="1">
      <c r="A5" s="7"/>
      <c r="B5" s="22"/>
      <c r="C5" s="22"/>
      <c r="D5" s="24"/>
      <c r="E5" s="25"/>
      <c r="F5" s="25"/>
      <c r="G5" s="25"/>
      <c r="H5" s="25"/>
      <c r="I5" s="25"/>
      <c r="J5" s="4"/>
      <c r="K5" s="11">
        <v>1.8</v>
      </c>
      <c r="L5" s="18">
        <v>1.3</v>
      </c>
      <c r="M5" s="7">
        <v>3</v>
      </c>
      <c r="N5" s="19" t="s">
        <v>23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2.75">
      <c r="A6" s="7"/>
      <c r="B6" s="4"/>
      <c r="C6" s="4"/>
      <c r="D6" s="24"/>
      <c r="E6" s="25"/>
      <c r="F6" s="25"/>
      <c r="G6" s="25"/>
      <c r="H6" s="25"/>
      <c r="I6" s="25"/>
      <c r="J6" s="4"/>
      <c r="K6" s="11">
        <v>2.2</v>
      </c>
      <c r="L6" s="18">
        <v>1.5</v>
      </c>
      <c r="M6" s="7">
        <v>4</v>
      </c>
      <c r="N6" s="7" t="s">
        <v>14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7"/>
      <c r="B7" s="22" t="s">
        <v>22</v>
      </c>
      <c r="C7" s="22"/>
      <c r="D7" s="16"/>
      <c r="E7" s="16"/>
      <c r="F7" s="16"/>
      <c r="G7" s="16"/>
      <c r="H7" s="16"/>
      <c r="I7" s="16"/>
      <c r="J7" s="4"/>
      <c r="K7" s="11">
        <v>2.7</v>
      </c>
      <c r="L7" s="18">
        <v>1.6</v>
      </c>
      <c r="M7" s="7">
        <v>5</v>
      </c>
      <c r="N7" s="7" t="s">
        <v>15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2.75" customHeight="1">
      <c r="A8" s="7"/>
      <c r="B8" s="22"/>
      <c r="C8" s="22"/>
      <c r="D8" s="4"/>
      <c r="E8" s="4"/>
      <c r="F8" s="4"/>
      <c r="G8" s="4"/>
      <c r="H8" s="4"/>
      <c r="I8" s="4"/>
      <c r="J8" s="4"/>
      <c r="K8" s="11">
        <v>3.3</v>
      </c>
      <c r="L8" s="18">
        <v>1.8</v>
      </c>
      <c r="M8" s="7">
        <v>6</v>
      </c>
      <c r="N8" s="7" t="s">
        <v>16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2.75" customHeight="1">
      <c r="A9" s="7"/>
      <c r="B9" s="26" t="s">
        <v>5</v>
      </c>
      <c r="C9" s="26"/>
      <c r="D9" s="26"/>
      <c r="E9" s="26"/>
      <c r="F9" s="27">
        <v>200</v>
      </c>
      <c r="G9" s="8"/>
      <c r="H9" s="8"/>
      <c r="I9" s="8"/>
      <c r="J9" s="8"/>
      <c r="K9" s="11">
        <v>3.9</v>
      </c>
      <c r="L9" s="18">
        <v>2</v>
      </c>
      <c r="M9" s="7">
        <v>7</v>
      </c>
      <c r="N9" s="7" t="s">
        <v>17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2.75">
      <c r="A10" s="7"/>
      <c r="B10" s="26"/>
      <c r="C10" s="26"/>
      <c r="D10" s="26"/>
      <c r="E10" s="26"/>
      <c r="F10" s="27"/>
      <c r="G10" s="39">
        <f>IF(F12&lt;F9,"Erreur : Les résistances en parallèles sont toujours supérieures à la résistance équivalente !","")</f>
      </c>
      <c r="H10" s="39"/>
      <c r="I10" s="39"/>
      <c r="J10" s="8"/>
      <c r="K10" s="11">
        <v>4.7</v>
      </c>
      <c r="L10" s="18">
        <v>2.2</v>
      </c>
      <c r="M10" s="7">
        <v>8</v>
      </c>
      <c r="N10" s="7" t="s">
        <v>18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2.75">
      <c r="A11" s="7"/>
      <c r="B11" s="8"/>
      <c r="C11" s="8"/>
      <c r="D11" s="8"/>
      <c r="E11" s="8"/>
      <c r="F11" s="8"/>
      <c r="G11" s="39"/>
      <c r="H11" s="39"/>
      <c r="I11" s="39"/>
      <c r="J11" s="8"/>
      <c r="K11" s="11">
        <v>5.6</v>
      </c>
      <c r="L11" s="18">
        <v>2.4</v>
      </c>
      <c r="M11" s="7">
        <v>9</v>
      </c>
      <c r="N11" s="7" t="s">
        <v>19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2.75" customHeight="1">
      <c r="A12" s="7"/>
      <c r="B12" s="26" t="s">
        <v>6</v>
      </c>
      <c r="C12" s="26"/>
      <c r="D12" s="26"/>
      <c r="E12" s="26"/>
      <c r="F12" s="27">
        <v>560</v>
      </c>
      <c r="G12" s="39"/>
      <c r="H12" s="39"/>
      <c r="I12" s="39"/>
      <c r="J12" s="8"/>
      <c r="K12" s="11">
        <v>6.8</v>
      </c>
      <c r="L12" s="18">
        <v>2.7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2.75">
      <c r="A13" s="7"/>
      <c r="B13" s="26"/>
      <c r="C13" s="26"/>
      <c r="D13" s="26"/>
      <c r="E13" s="26"/>
      <c r="F13" s="27"/>
      <c r="G13" s="39"/>
      <c r="H13" s="39"/>
      <c r="I13" s="39"/>
      <c r="J13" s="8"/>
      <c r="K13" s="11">
        <v>8.2</v>
      </c>
      <c r="L13" s="18">
        <v>3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2.75">
      <c r="A14" s="7"/>
      <c r="B14" s="8"/>
      <c r="C14" s="8"/>
      <c r="D14" s="8"/>
      <c r="E14" s="8"/>
      <c r="F14" s="8"/>
      <c r="G14" s="39"/>
      <c r="H14" s="39"/>
      <c r="I14" s="39"/>
      <c r="J14" s="8"/>
      <c r="K14" s="10">
        <v>10</v>
      </c>
      <c r="L14" s="18">
        <v>3.3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2.75" customHeight="1">
      <c r="A15" s="7"/>
      <c r="B15" s="26" t="s">
        <v>2</v>
      </c>
      <c r="C15" s="26"/>
      <c r="D15" s="26"/>
      <c r="E15" s="26"/>
      <c r="F15" s="33">
        <f>IF(F12&gt;F9,1/(1/F9-1/F12),"ERREUR")</f>
        <v>311.1111111111111</v>
      </c>
      <c r="G15" s="31" t="s">
        <v>28</v>
      </c>
      <c r="H15" s="31"/>
      <c r="I15" s="31"/>
      <c r="J15" s="6"/>
      <c r="K15" s="10">
        <v>12</v>
      </c>
      <c r="L15" s="18">
        <v>3.6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2.75" customHeight="1">
      <c r="A16" s="7"/>
      <c r="B16" s="26"/>
      <c r="C16" s="26"/>
      <c r="D16" s="26"/>
      <c r="E16" s="26"/>
      <c r="F16" s="33"/>
      <c r="G16" s="31"/>
      <c r="H16" s="31"/>
      <c r="I16" s="31"/>
      <c r="J16" s="6"/>
      <c r="K16" s="10">
        <v>15</v>
      </c>
      <c r="L16" s="18">
        <v>3.9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4.25" customHeight="1">
      <c r="A17" s="13"/>
      <c r="B17" s="15" t="s">
        <v>10</v>
      </c>
      <c r="C17" s="5"/>
      <c r="D17" s="5"/>
      <c r="E17" s="5"/>
      <c r="F17" s="6"/>
      <c r="G17" s="31"/>
      <c r="H17" s="31"/>
      <c r="I17" s="31"/>
      <c r="J17" s="6"/>
      <c r="K17" s="10">
        <v>18</v>
      </c>
      <c r="L17" s="18">
        <v>4.3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2.75" customHeight="1">
      <c r="A18" s="7"/>
      <c r="B18" s="29" t="s">
        <v>9</v>
      </c>
      <c r="C18" s="29"/>
      <c r="D18" s="7"/>
      <c r="E18" s="23" t="s">
        <v>24</v>
      </c>
      <c r="F18" s="23" t="s">
        <v>25</v>
      </c>
      <c r="G18" s="23" t="s">
        <v>26</v>
      </c>
      <c r="H18" s="6"/>
      <c r="I18" s="32" t="s">
        <v>7</v>
      </c>
      <c r="J18" s="6"/>
      <c r="K18" s="10">
        <v>22</v>
      </c>
      <c r="L18" s="18">
        <v>4.7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2.75" customHeight="1">
      <c r="A19" s="7"/>
      <c r="B19" s="29"/>
      <c r="C19" s="29"/>
      <c r="D19" s="5"/>
      <c r="E19" s="23"/>
      <c r="F19" s="23"/>
      <c r="G19" s="23"/>
      <c r="H19" s="8"/>
      <c r="I19" s="32"/>
      <c r="J19" s="6"/>
      <c r="K19" s="10">
        <v>27</v>
      </c>
      <c r="L19" s="18">
        <v>5.1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2.75" customHeight="1">
      <c r="A20" s="7"/>
      <c r="B20" s="30" t="s">
        <v>3</v>
      </c>
      <c r="C20" s="30"/>
      <c r="D20" s="34">
        <f>IF(F15&lt;&gt;"ERREUR",VLOOKUP(F15,K2:K82,1,TRUE),"")</f>
        <v>270</v>
      </c>
      <c r="E20" s="28" t="str">
        <f>VLOOKUP((VALUE(LEFT(TEXT(D20,0),1))),M2:N11,2)</f>
        <v>Rouge</v>
      </c>
      <c r="F20" s="28" t="str">
        <f>VLOOKUP(VALUE(RIGHT((LEFT((TEXT(D20,0)),2)),1)),M2:N11,2)</f>
        <v>Violet</v>
      </c>
      <c r="G20" s="28" t="str">
        <f>VLOOKUP(LEN(TEXT(D20,0))-2,M2:N11,2)</f>
        <v>Brun</v>
      </c>
      <c r="H20" s="8"/>
      <c r="I20" s="21">
        <f>D20*$F$12/(D20+$F$12)</f>
        <v>182.16867469879517</v>
      </c>
      <c r="J20" s="6"/>
      <c r="K20" s="10">
        <v>33</v>
      </c>
      <c r="L20" s="18">
        <v>5.6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2.75">
      <c r="A21" s="7"/>
      <c r="B21" s="30"/>
      <c r="C21" s="30"/>
      <c r="D21" s="34"/>
      <c r="E21" s="28"/>
      <c r="F21" s="28"/>
      <c r="G21" s="28"/>
      <c r="H21" s="8"/>
      <c r="I21" s="21"/>
      <c r="J21" s="6"/>
      <c r="K21" s="10">
        <v>39</v>
      </c>
      <c r="L21" s="18">
        <v>6.2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2.75">
      <c r="A22" s="7"/>
      <c r="B22" s="37" t="s">
        <v>4</v>
      </c>
      <c r="C22" s="37"/>
      <c r="D22" s="33">
        <f>IF(F15&lt;&gt;"ERREUR",VLOOKUP(F15*1.2,K2:K82,1,TRUE),"")</f>
        <v>330</v>
      </c>
      <c r="E22" s="36" t="str">
        <f>VLOOKUP((VALUE(LEFT(TEXT(D22,0),1))),M2:N11,2)</f>
        <v>Orange</v>
      </c>
      <c r="F22" s="36" t="str">
        <f>VLOOKUP(VALUE(RIGHT((LEFT((TEXT(D22,0)),2)),1)),M2:N11,2)</f>
        <v>Orange</v>
      </c>
      <c r="G22" s="36" t="str">
        <f>VLOOKUP(LEN(TEXT(D22,0))-2,M2:N11,2)</f>
        <v>Brun</v>
      </c>
      <c r="H22" s="8"/>
      <c r="I22" s="42">
        <f>D22*$F$12/(D22+$F$12)</f>
        <v>207.64044943820224</v>
      </c>
      <c r="J22" s="6"/>
      <c r="K22" s="10">
        <v>47</v>
      </c>
      <c r="L22" s="18">
        <v>6.8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2.75">
      <c r="A23" s="7"/>
      <c r="B23" s="37"/>
      <c r="C23" s="37"/>
      <c r="D23" s="33"/>
      <c r="E23" s="36"/>
      <c r="F23" s="36"/>
      <c r="G23" s="36"/>
      <c r="H23" s="8"/>
      <c r="I23" s="42"/>
      <c r="J23" s="7"/>
      <c r="K23" s="10">
        <v>56</v>
      </c>
      <c r="L23" s="18">
        <v>7.5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2.75">
      <c r="A24" s="7"/>
      <c r="B24" s="29" t="s">
        <v>8</v>
      </c>
      <c r="C24" s="29"/>
      <c r="D24" s="7"/>
      <c r="E24" s="7"/>
      <c r="F24" s="7"/>
      <c r="G24" s="7"/>
      <c r="H24" s="7"/>
      <c r="I24" s="14"/>
      <c r="J24" s="7"/>
      <c r="K24" s="10">
        <v>68</v>
      </c>
      <c r="L24" s="18">
        <v>8.2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15">
      <c r="A25" s="7"/>
      <c r="B25" s="29"/>
      <c r="C25" s="29"/>
      <c r="D25" s="9"/>
      <c r="E25" s="9"/>
      <c r="F25" s="9"/>
      <c r="G25" s="9"/>
      <c r="H25" s="7"/>
      <c r="I25" s="14"/>
      <c r="J25" s="7"/>
      <c r="K25" s="10">
        <v>82</v>
      </c>
      <c r="L25" s="18">
        <v>9.1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2.75">
      <c r="A26" s="7"/>
      <c r="B26" s="30" t="s">
        <v>3</v>
      </c>
      <c r="C26" s="30"/>
      <c r="D26" s="34">
        <f>IF(F15&lt;&gt;"ERREUR",VLOOKUP(F15,L2:L169,1,TRUE),"")</f>
        <v>300</v>
      </c>
      <c r="E26" s="35" t="str">
        <f>VLOOKUP((VALUE(LEFT(TEXT(D26,0),1))),M2:N11,2)</f>
        <v>Orange</v>
      </c>
      <c r="F26" s="28" t="str">
        <f>VLOOKUP(VALUE(RIGHT((LEFT((TEXT(D26,0)),2)),1)),M2:N11,2)</f>
        <v>Noir</v>
      </c>
      <c r="G26" s="28" t="str">
        <f>VLOOKUP(LEN(TEXT(D26,0))-2,M2:N11,2)</f>
        <v>Brun</v>
      </c>
      <c r="H26" s="8"/>
      <c r="I26" s="21">
        <f>D26*$F$12/(D26+$F$12)</f>
        <v>195.34883720930233</v>
      </c>
      <c r="J26" s="7"/>
      <c r="K26" s="10">
        <v>100</v>
      </c>
      <c r="L26" s="10">
        <v>10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8" customHeight="1">
      <c r="A27" s="7"/>
      <c r="B27" s="30"/>
      <c r="C27" s="30"/>
      <c r="D27" s="34"/>
      <c r="E27" s="35"/>
      <c r="F27" s="28"/>
      <c r="G27" s="28"/>
      <c r="H27" s="8"/>
      <c r="I27" s="21"/>
      <c r="J27" s="7"/>
      <c r="K27" s="10">
        <v>120</v>
      </c>
      <c r="L27" s="10">
        <v>11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2.75">
      <c r="A28" s="7"/>
      <c r="B28" s="37" t="s">
        <v>4</v>
      </c>
      <c r="C28" s="37"/>
      <c r="D28" s="33">
        <f>IF(F15&lt;&gt;"ERREUR",VLOOKUP(F15*1.1,L2:L169,1,TRUE),"")</f>
        <v>330</v>
      </c>
      <c r="E28" s="38" t="str">
        <f>VLOOKUP((VALUE(LEFT(TEXT(D28,0),1))),M2:N11,2)</f>
        <v>Orange</v>
      </c>
      <c r="F28" s="36" t="str">
        <f>VLOOKUP(VALUE(RIGHT((LEFT((TEXT(D28,0)),2)),1)),M2:N11,2)</f>
        <v>Orange</v>
      </c>
      <c r="G28" s="36" t="str">
        <f>VLOOKUP(LEN(TEXT(D28,0))-2,M2:N11,2)</f>
        <v>Brun</v>
      </c>
      <c r="H28" s="8"/>
      <c r="I28" s="42">
        <f>D28*$F$12/(D28+$F$12)</f>
        <v>207.64044943820224</v>
      </c>
      <c r="J28" s="7"/>
      <c r="K28" s="10">
        <v>150</v>
      </c>
      <c r="L28" s="10">
        <v>12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2.75" customHeight="1">
      <c r="A29" s="7"/>
      <c r="B29" s="37"/>
      <c r="C29" s="37"/>
      <c r="D29" s="33"/>
      <c r="E29" s="38"/>
      <c r="F29" s="36"/>
      <c r="G29" s="36"/>
      <c r="H29" s="8"/>
      <c r="I29" s="42"/>
      <c r="J29" s="7"/>
      <c r="K29" s="10">
        <v>180</v>
      </c>
      <c r="L29" s="10">
        <v>13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2.75" customHeight="1">
      <c r="A30" s="7"/>
      <c r="B30" s="7"/>
      <c r="C30" s="7"/>
      <c r="D30" s="40" t="s">
        <v>27</v>
      </c>
      <c r="E30" s="41"/>
      <c r="F30" s="41"/>
      <c r="G30" s="41"/>
      <c r="H30" s="41"/>
      <c r="I30" s="41"/>
      <c r="J30" s="7"/>
      <c r="K30" s="10">
        <v>220</v>
      </c>
      <c r="L30" s="10">
        <v>15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2.75" customHeight="1">
      <c r="A31" s="7"/>
      <c r="B31" s="7"/>
      <c r="C31" s="12"/>
      <c r="D31" s="41"/>
      <c r="E31" s="41"/>
      <c r="F31" s="41"/>
      <c r="G31" s="41"/>
      <c r="H31" s="41"/>
      <c r="I31" s="41"/>
      <c r="J31" s="7"/>
      <c r="K31" s="10">
        <v>270</v>
      </c>
      <c r="L31" s="10">
        <v>16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2.75" customHeight="1">
      <c r="A32" s="7"/>
      <c r="B32" s="7"/>
      <c r="C32" s="7"/>
      <c r="D32" s="41"/>
      <c r="E32" s="41"/>
      <c r="F32" s="41"/>
      <c r="G32" s="41"/>
      <c r="H32" s="41"/>
      <c r="I32" s="41"/>
      <c r="J32" s="7"/>
      <c r="K32" s="10">
        <v>330</v>
      </c>
      <c r="L32" s="10">
        <v>18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2.75" customHeight="1">
      <c r="A33" s="7"/>
      <c r="B33" s="7"/>
      <c r="C33" s="7"/>
      <c r="D33" s="41"/>
      <c r="E33" s="41"/>
      <c r="F33" s="41"/>
      <c r="G33" s="41"/>
      <c r="H33" s="41"/>
      <c r="I33" s="41"/>
      <c r="J33" s="7"/>
      <c r="K33" s="10">
        <v>390</v>
      </c>
      <c r="L33" s="10">
        <v>20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10">
        <v>470</v>
      </c>
      <c r="L34" s="10">
        <v>22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2.75" customHeight="1">
      <c r="A35" s="7"/>
      <c r="B35" s="7"/>
      <c r="C35" s="7"/>
      <c r="D35" s="20"/>
      <c r="E35" s="20"/>
      <c r="F35" s="20"/>
      <c r="G35" s="20"/>
      <c r="H35" s="20"/>
      <c r="I35" s="20"/>
      <c r="J35" s="7"/>
      <c r="K35" s="10">
        <v>560</v>
      </c>
      <c r="L35" s="10">
        <v>24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2.75" customHeight="1">
      <c r="A36" s="7"/>
      <c r="B36" s="7"/>
      <c r="C36" s="7"/>
      <c r="D36" s="20"/>
      <c r="E36" s="20"/>
      <c r="F36" s="20"/>
      <c r="G36" s="20"/>
      <c r="H36" s="20"/>
      <c r="I36" s="20"/>
      <c r="J36" s="7"/>
      <c r="K36" s="10">
        <v>680</v>
      </c>
      <c r="L36" s="10">
        <v>27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2.75" customHeight="1">
      <c r="A37" s="7"/>
      <c r="B37" s="7"/>
      <c r="C37" s="7"/>
      <c r="D37" s="20"/>
      <c r="E37" s="20"/>
      <c r="F37" s="20"/>
      <c r="G37" s="20"/>
      <c r="H37" s="20"/>
      <c r="I37" s="20"/>
      <c r="J37" s="7"/>
      <c r="K37" s="10">
        <v>820</v>
      </c>
      <c r="L37" s="10">
        <v>30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2.75" customHeight="1">
      <c r="A38" s="7"/>
      <c r="B38" s="7"/>
      <c r="C38" s="7"/>
      <c r="D38" s="20"/>
      <c r="E38" s="20"/>
      <c r="F38" s="20"/>
      <c r="G38" s="20"/>
      <c r="H38" s="20"/>
      <c r="I38" s="20"/>
      <c r="J38" s="7"/>
      <c r="K38" s="10">
        <v>1000</v>
      </c>
      <c r="L38" s="10">
        <v>33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2.75" customHeight="1">
      <c r="A39" s="7"/>
      <c r="B39" s="7"/>
      <c r="C39" s="7"/>
      <c r="D39" s="20"/>
      <c r="E39" s="20"/>
      <c r="F39" s="20"/>
      <c r="G39" s="20"/>
      <c r="H39" s="7"/>
      <c r="I39" s="7"/>
      <c r="J39" s="7"/>
      <c r="K39" s="10">
        <v>1200</v>
      </c>
      <c r="L39" s="10">
        <v>36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2.75" customHeight="1">
      <c r="A40" s="7"/>
      <c r="B40" s="7"/>
      <c r="C40" s="7"/>
      <c r="D40" s="20"/>
      <c r="E40" s="20"/>
      <c r="F40" s="20"/>
      <c r="G40" s="20"/>
      <c r="H40" s="7"/>
      <c r="I40" s="7"/>
      <c r="J40" s="7"/>
      <c r="K40" s="10">
        <v>1500</v>
      </c>
      <c r="L40" s="10">
        <v>39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10">
        <v>1800</v>
      </c>
      <c r="L41" s="10">
        <v>43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10">
        <v>2200</v>
      </c>
      <c r="L42" s="10">
        <v>47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10">
        <v>2700</v>
      </c>
      <c r="L43" s="10">
        <v>51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10">
        <v>3300</v>
      </c>
      <c r="L44" s="10">
        <v>56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10">
        <v>3900</v>
      </c>
      <c r="L45" s="10">
        <v>62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10">
        <v>4700</v>
      </c>
      <c r="L46" s="10">
        <v>68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10">
        <v>5600</v>
      </c>
      <c r="L47" s="10">
        <v>75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10">
        <v>6800</v>
      </c>
      <c r="L48" s="10">
        <v>82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10">
        <v>8200</v>
      </c>
      <c r="L49" s="10">
        <v>91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10">
        <v>10000</v>
      </c>
      <c r="L50" s="10">
        <v>100</v>
      </c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10">
        <v>12000</v>
      </c>
      <c r="L51" s="10">
        <v>110</v>
      </c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10">
        <v>15000</v>
      </c>
      <c r="L52" s="10">
        <v>120</v>
      </c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10">
        <v>18000</v>
      </c>
      <c r="L53" s="10">
        <v>130</v>
      </c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10">
        <v>22000</v>
      </c>
      <c r="L54" s="10">
        <v>150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10">
        <v>27000</v>
      </c>
      <c r="L55" s="10">
        <v>160</v>
      </c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10">
        <v>33000</v>
      </c>
      <c r="L56" s="10">
        <v>180</v>
      </c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10">
        <v>39000</v>
      </c>
      <c r="L57" s="10">
        <v>200</v>
      </c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10">
        <v>47000</v>
      </c>
      <c r="L58" s="10">
        <v>220</v>
      </c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10">
        <v>56000</v>
      </c>
      <c r="L59" s="10">
        <v>240</v>
      </c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10">
        <v>68000</v>
      </c>
      <c r="L60" s="10">
        <v>270</v>
      </c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10">
        <v>82000</v>
      </c>
      <c r="L61" s="10">
        <v>300</v>
      </c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10">
        <v>100000</v>
      </c>
      <c r="L62" s="10">
        <v>330</v>
      </c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10">
        <v>120000</v>
      </c>
      <c r="L63" s="10">
        <v>360</v>
      </c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10">
        <v>150000</v>
      </c>
      <c r="L64" s="10">
        <v>390</v>
      </c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10">
        <v>180000</v>
      </c>
      <c r="L65" s="10">
        <v>430</v>
      </c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10">
        <v>220000</v>
      </c>
      <c r="L66" s="10">
        <v>470</v>
      </c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10">
        <v>270000</v>
      </c>
      <c r="L67" s="10">
        <v>510</v>
      </c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10">
        <v>330000</v>
      </c>
      <c r="L68" s="10">
        <v>560</v>
      </c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10">
        <v>390000</v>
      </c>
      <c r="L69" s="10">
        <v>620</v>
      </c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10">
        <v>470000</v>
      </c>
      <c r="L70" s="10">
        <v>680</v>
      </c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10">
        <v>560000</v>
      </c>
      <c r="L71" s="10">
        <v>750</v>
      </c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10">
        <v>680000</v>
      </c>
      <c r="L72" s="10">
        <v>820</v>
      </c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10">
        <v>820000</v>
      </c>
      <c r="L73" s="10">
        <v>910</v>
      </c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10">
        <v>1000000</v>
      </c>
      <c r="L74" s="10">
        <v>1000</v>
      </c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10">
        <v>1200000</v>
      </c>
      <c r="L75" s="10">
        <v>1100</v>
      </c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10">
        <v>1500000</v>
      </c>
      <c r="L76" s="10">
        <v>1200</v>
      </c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10">
        <v>1800000</v>
      </c>
      <c r="L77" s="10">
        <v>1300</v>
      </c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10">
        <v>2200000</v>
      </c>
      <c r="L78" s="10">
        <v>1500</v>
      </c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10">
        <v>2700000</v>
      </c>
      <c r="L79" s="10">
        <v>1600</v>
      </c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10">
        <v>3300000</v>
      </c>
      <c r="L80" s="10">
        <v>1800</v>
      </c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10">
        <v>3900000</v>
      </c>
      <c r="L81" s="10">
        <v>2000</v>
      </c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10">
        <v>4700000</v>
      </c>
      <c r="L82" s="10">
        <v>2200</v>
      </c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10"/>
      <c r="L83" s="10">
        <v>2400</v>
      </c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10"/>
      <c r="L84" s="10">
        <v>2700</v>
      </c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10"/>
      <c r="L85" s="10">
        <v>3000</v>
      </c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10"/>
      <c r="L86" s="10">
        <v>3300</v>
      </c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10"/>
      <c r="L87" s="10">
        <v>3600</v>
      </c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10"/>
      <c r="L88" s="10">
        <v>3900</v>
      </c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10"/>
      <c r="L89" s="10">
        <v>4300</v>
      </c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10"/>
      <c r="L90" s="10">
        <v>4700</v>
      </c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2:27" ht="12.75">
      <c r="B91" s="7"/>
      <c r="C91" s="7"/>
      <c r="D91" s="7"/>
      <c r="E91" s="7"/>
      <c r="F91" s="7"/>
      <c r="G91" s="7"/>
      <c r="H91" s="7"/>
      <c r="I91" s="7"/>
      <c r="J91" s="7"/>
      <c r="K91" s="10"/>
      <c r="L91" s="10">
        <v>5100</v>
      </c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2:27" ht="12.75">
      <c r="B92" s="7"/>
      <c r="C92" s="7"/>
      <c r="D92" s="7"/>
      <c r="E92" s="7"/>
      <c r="F92" s="7"/>
      <c r="G92" s="7"/>
      <c r="H92" s="7"/>
      <c r="I92" s="7"/>
      <c r="J92" s="7"/>
      <c r="K92" s="10"/>
      <c r="L92" s="10">
        <v>5600</v>
      </c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2:27" ht="12.75">
      <c r="B93" s="7"/>
      <c r="C93" s="7"/>
      <c r="D93" s="7"/>
      <c r="E93" s="7"/>
      <c r="F93" s="7"/>
      <c r="G93" s="7"/>
      <c r="H93" s="7"/>
      <c r="I93" s="7"/>
      <c r="J93" s="7"/>
      <c r="K93" s="10"/>
      <c r="L93" s="10">
        <v>6200</v>
      </c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2:27" ht="12.75">
      <c r="B94" s="7"/>
      <c r="C94" s="7"/>
      <c r="D94" s="7"/>
      <c r="E94" s="7"/>
      <c r="F94" s="7"/>
      <c r="G94" s="7"/>
      <c r="H94" s="7"/>
      <c r="I94" s="7"/>
      <c r="J94" s="7"/>
      <c r="K94" s="10"/>
      <c r="L94" s="10">
        <v>6800</v>
      </c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2:27" ht="12.75">
      <c r="B95" s="7"/>
      <c r="C95" s="7"/>
      <c r="D95" s="7"/>
      <c r="E95" s="7"/>
      <c r="F95" s="7"/>
      <c r="G95" s="7"/>
      <c r="H95" s="7"/>
      <c r="I95" s="7"/>
      <c r="J95" s="7"/>
      <c r="K95" s="10"/>
      <c r="L95" s="10">
        <v>7500</v>
      </c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2:27" ht="12.75">
      <c r="B96" s="7"/>
      <c r="C96" s="7"/>
      <c r="D96" s="7"/>
      <c r="E96" s="7"/>
      <c r="F96" s="7"/>
      <c r="G96" s="7"/>
      <c r="H96" s="7"/>
      <c r="I96" s="7"/>
      <c r="J96" s="7"/>
      <c r="K96" s="10"/>
      <c r="L96" s="10">
        <v>8200</v>
      </c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2:27" ht="12.75">
      <c r="B97" s="7"/>
      <c r="C97" s="7"/>
      <c r="D97" s="7"/>
      <c r="E97" s="7"/>
      <c r="F97" s="7"/>
      <c r="G97" s="7"/>
      <c r="H97" s="7"/>
      <c r="I97" s="7"/>
      <c r="J97" s="7"/>
      <c r="K97" s="10"/>
      <c r="L97" s="10">
        <v>9100</v>
      </c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2:27" ht="12.75">
      <c r="B98" s="7"/>
      <c r="C98" s="7"/>
      <c r="D98" s="7"/>
      <c r="E98" s="7"/>
      <c r="F98" s="7"/>
      <c r="G98" s="7"/>
      <c r="H98" s="7"/>
      <c r="I98" s="7"/>
      <c r="J98" s="7"/>
      <c r="K98" s="10"/>
      <c r="L98" s="10">
        <v>10000</v>
      </c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2:27" ht="12.75">
      <c r="B99" s="7"/>
      <c r="D99" s="7"/>
      <c r="E99" s="7"/>
      <c r="F99" s="7"/>
      <c r="G99" s="7"/>
      <c r="H99" s="7"/>
      <c r="I99" s="7"/>
      <c r="J99" s="7"/>
      <c r="K99" s="10"/>
      <c r="L99" s="10">
        <v>11000</v>
      </c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1:27" ht="12.75">
      <c r="K100" s="10"/>
      <c r="L100" s="10">
        <v>12000</v>
      </c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ht="12.75">
      <c r="L101" s="3">
        <v>13000</v>
      </c>
    </row>
    <row r="102" ht="12.75">
      <c r="L102" s="3">
        <v>15000</v>
      </c>
    </row>
    <row r="103" ht="12.75">
      <c r="L103" s="3">
        <v>16000</v>
      </c>
    </row>
    <row r="104" ht="12.75">
      <c r="L104" s="3">
        <v>18000</v>
      </c>
    </row>
    <row r="105" ht="12.75">
      <c r="L105" s="3">
        <v>20000</v>
      </c>
    </row>
    <row r="106" ht="12.75">
      <c r="L106" s="3">
        <v>22000</v>
      </c>
    </row>
    <row r="107" ht="12.75">
      <c r="L107" s="3">
        <v>24000</v>
      </c>
    </row>
    <row r="108" ht="12.75">
      <c r="L108" s="3">
        <v>27000</v>
      </c>
    </row>
    <row r="109" ht="12.75">
      <c r="L109" s="3">
        <v>30000</v>
      </c>
    </row>
    <row r="110" ht="12.75">
      <c r="L110" s="3">
        <v>33000</v>
      </c>
    </row>
    <row r="111" ht="12.75">
      <c r="L111" s="3">
        <v>36000</v>
      </c>
    </row>
    <row r="112" ht="12.75">
      <c r="L112" s="3">
        <v>39000</v>
      </c>
    </row>
    <row r="113" ht="12.75">
      <c r="L113" s="3">
        <v>43000</v>
      </c>
    </row>
    <row r="114" ht="12.75">
      <c r="L114" s="3">
        <v>47000</v>
      </c>
    </row>
    <row r="115" ht="12.75">
      <c r="L115" s="3">
        <v>51000</v>
      </c>
    </row>
    <row r="116" ht="12.75">
      <c r="L116" s="3">
        <v>56000</v>
      </c>
    </row>
    <row r="117" ht="12.75">
      <c r="L117" s="3">
        <v>62000</v>
      </c>
    </row>
    <row r="118" ht="12.75">
      <c r="L118" s="3">
        <v>68000</v>
      </c>
    </row>
    <row r="119" ht="12.75">
      <c r="L119" s="3">
        <v>75000</v>
      </c>
    </row>
    <row r="120" ht="12.75">
      <c r="L120" s="3">
        <v>82000</v>
      </c>
    </row>
    <row r="121" ht="12.75">
      <c r="L121" s="3">
        <v>91000</v>
      </c>
    </row>
    <row r="122" ht="12.75">
      <c r="L122" s="3">
        <v>100000</v>
      </c>
    </row>
    <row r="123" ht="12.75">
      <c r="L123" s="3">
        <v>110000</v>
      </c>
    </row>
    <row r="124" ht="12.75">
      <c r="L124" s="3">
        <v>120000</v>
      </c>
    </row>
    <row r="125" ht="12.75">
      <c r="L125" s="3">
        <v>130000</v>
      </c>
    </row>
    <row r="126" ht="12.75">
      <c r="L126" s="3">
        <v>150000</v>
      </c>
    </row>
    <row r="127" ht="12.75">
      <c r="L127" s="3">
        <v>160000</v>
      </c>
    </row>
    <row r="128" ht="12.75">
      <c r="L128" s="3">
        <v>180000</v>
      </c>
    </row>
    <row r="129" ht="12.75">
      <c r="L129" s="3">
        <v>200000</v>
      </c>
    </row>
    <row r="130" ht="12.75">
      <c r="L130" s="3">
        <v>220000</v>
      </c>
    </row>
    <row r="131" ht="12.75">
      <c r="L131" s="3">
        <v>240000</v>
      </c>
    </row>
    <row r="132" ht="12.75">
      <c r="L132" s="3">
        <v>270000</v>
      </c>
    </row>
    <row r="133" ht="12.75">
      <c r="L133" s="3">
        <v>300000</v>
      </c>
    </row>
    <row r="134" ht="12.75">
      <c r="L134" s="3">
        <v>330000</v>
      </c>
    </row>
    <row r="135" ht="12.75">
      <c r="L135" s="3">
        <v>360000</v>
      </c>
    </row>
    <row r="136" ht="12.75">
      <c r="L136" s="3">
        <v>390000</v>
      </c>
    </row>
    <row r="137" ht="12.75">
      <c r="L137" s="3">
        <v>430000</v>
      </c>
    </row>
    <row r="138" ht="12.75">
      <c r="L138" s="3">
        <v>470000</v>
      </c>
    </row>
    <row r="139" ht="12.75">
      <c r="L139" s="3">
        <v>510000</v>
      </c>
    </row>
    <row r="140" ht="12.75">
      <c r="L140" s="3">
        <v>560000</v>
      </c>
    </row>
    <row r="141" ht="12.75">
      <c r="L141" s="3">
        <v>620000</v>
      </c>
    </row>
    <row r="142" ht="12.75">
      <c r="L142" s="3">
        <v>680000</v>
      </c>
    </row>
    <row r="143" ht="12.75">
      <c r="L143" s="3">
        <v>750000</v>
      </c>
    </row>
    <row r="144" ht="12.75">
      <c r="L144" s="3">
        <v>820000</v>
      </c>
    </row>
    <row r="145" ht="12.75">
      <c r="L145" s="3">
        <v>910000</v>
      </c>
    </row>
    <row r="146" ht="12.75">
      <c r="L146" s="3">
        <v>1000000</v>
      </c>
    </row>
    <row r="147" ht="12.75">
      <c r="L147" s="3">
        <v>1100000</v>
      </c>
    </row>
    <row r="148" ht="12.75">
      <c r="L148" s="3">
        <v>1200000</v>
      </c>
    </row>
    <row r="149" ht="12.75">
      <c r="L149" s="3">
        <v>1300000</v>
      </c>
    </row>
    <row r="150" ht="12.75">
      <c r="L150" s="3">
        <v>1500000</v>
      </c>
    </row>
    <row r="151" ht="12.75">
      <c r="L151" s="3">
        <v>1600000</v>
      </c>
    </row>
    <row r="152" ht="12.75">
      <c r="L152" s="3">
        <v>1800000</v>
      </c>
    </row>
    <row r="153" ht="12.75">
      <c r="L153" s="3">
        <v>2000000</v>
      </c>
    </row>
    <row r="154" ht="12.75">
      <c r="L154" s="3">
        <v>2200000</v>
      </c>
    </row>
    <row r="155" ht="12.75">
      <c r="L155" s="3">
        <v>2400000</v>
      </c>
    </row>
    <row r="156" ht="12.75">
      <c r="L156" s="3">
        <v>2700000</v>
      </c>
    </row>
    <row r="157" ht="12.75">
      <c r="L157" s="3">
        <v>3000000</v>
      </c>
    </row>
    <row r="158" ht="12.75">
      <c r="L158" s="3">
        <v>3300000</v>
      </c>
    </row>
    <row r="159" ht="12.75">
      <c r="L159" s="3">
        <v>3600000</v>
      </c>
    </row>
    <row r="160" ht="12.75">
      <c r="L160" s="3">
        <v>3900000</v>
      </c>
    </row>
    <row r="161" ht="12.75">
      <c r="L161" s="3">
        <v>4300000</v>
      </c>
    </row>
    <row r="162" ht="12.75">
      <c r="L162" s="3">
        <v>4700000</v>
      </c>
    </row>
    <row r="163" ht="12.75">
      <c r="L163" s="3">
        <v>5100000</v>
      </c>
    </row>
    <row r="164" ht="12.75">
      <c r="L164" s="3">
        <v>5600000</v>
      </c>
    </row>
    <row r="165" ht="12.75">
      <c r="L165" s="3">
        <v>6200000</v>
      </c>
    </row>
    <row r="166" ht="12.75">
      <c r="L166" s="3">
        <v>6800000</v>
      </c>
    </row>
    <row r="167" ht="12.75">
      <c r="L167" s="3">
        <v>7500000</v>
      </c>
    </row>
    <row r="168" ht="12.75">
      <c r="L168" s="3">
        <v>8200000</v>
      </c>
    </row>
    <row r="169" ht="12.75">
      <c r="L169" s="3">
        <v>9100000</v>
      </c>
    </row>
  </sheetData>
  <sheetProtection password="CA4B" sheet="1" objects="1" scenarios="1"/>
  <mergeCells count="42">
    <mergeCell ref="G10:I14"/>
    <mergeCell ref="D30:I33"/>
    <mergeCell ref="I22:I23"/>
    <mergeCell ref="I26:I27"/>
    <mergeCell ref="I28:I29"/>
    <mergeCell ref="G28:G29"/>
    <mergeCell ref="D28:D29"/>
    <mergeCell ref="F28:F29"/>
    <mergeCell ref="B9:E10"/>
    <mergeCell ref="F9:F10"/>
    <mergeCell ref="B22:C23"/>
    <mergeCell ref="B26:C27"/>
    <mergeCell ref="B28:C29"/>
    <mergeCell ref="E28:E29"/>
    <mergeCell ref="D26:D27"/>
    <mergeCell ref="B24:C25"/>
    <mergeCell ref="G26:G27"/>
    <mergeCell ref="F26:F27"/>
    <mergeCell ref="F22:F23"/>
    <mergeCell ref="G22:G23"/>
    <mergeCell ref="D22:D23"/>
    <mergeCell ref="E20:E21"/>
    <mergeCell ref="E26:E27"/>
    <mergeCell ref="E22:E23"/>
    <mergeCell ref="G20:G21"/>
    <mergeCell ref="B18:C19"/>
    <mergeCell ref="B20:C21"/>
    <mergeCell ref="G15:I17"/>
    <mergeCell ref="I18:I19"/>
    <mergeCell ref="F15:F16"/>
    <mergeCell ref="B15:E16"/>
    <mergeCell ref="D20:D21"/>
    <mergeCell ref="I20:I21"/>
    <mergeCell ref="B7:C8"/>
    <mergeCell ref="B4:C5"/>
    <mergeCell ref="E18:E19"/>
    <mergeCell ref="F18:F19"/>
    <mergeCell ref="D4:I6"/>
    <mergeCell ref="G18:G19"/>
    <mergeCell ref="B12:E13"/>
    <mergeCell ref="F12:F13"/>
    <mergeCell ref="F20:F21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2003-03-05T11:03:44Z</dcterms:created>
  <dcterms:modified xsi:type="dcterms:W3CDTF">2012-07-01T14:16:25Z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